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ПРОЦЕДУРИ\71. БЕТОНОВИ СТЪЛБЧЕТА\"/>
    </mc:Choice>
  </mc:AlternateContent>
  <xr:revisionPtr revIDLastSave="0" documentId="13_ncr:1_{A22C369C-94E2-4BA0-AC9D-3546A28A5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 (3)" sheetId="3" r:id="rId1"/>
    <sheet name="Лист1 (4)" sheetId="4" r:id="rId2"/>
    <sheet name="Лист1" sheetId="1" r:id="rId3"/>
    <sheet name="Лист1 (2)" sheetId="2" r:id="rId4"/>
  </sheets>
  <definedNames>
    <definedName name="_xlnm.Print_Area" localSheetId="0">'Лист1 (3)'!$A$1:$D$22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2" i="4"/>
  <c r="F14" i="4"/>
  <c r="D15" i="3"/>
  <c r="D11" i="4" s="1"/>
  <c r="C15" i="3"/>
  <c r="D12" i="4" s="1"/>
  <c r="F12" i="4" s="1"/>
  <c r="G12" i="4" s="1"/>
  <c r="F10" i="2"/>
  <c r="D7" i="2"/>
  <c r="F7" i="2" s="1"/>
  <c r="G7" i="2" s="1"/>
  <c r="F11" i="4" l="1"/>
  <c r="G11" i="4" s="1"/>
  <c r="G13" i="4" s="1"/>
  <c r="D17" i="1"/>
  <c r="D15" i="1"/>
  <c r="C15" i="1"/>
  <c r="C16" i="1" s="1"/>
  <c r="C17" i="1" l="1"/>
  <c r="D8" i="2" s="1"/>
  <c r="F8" i="2" s="1"/>
  <c r="G8" i="2" s="1"/>
  <c r="G9" i="2" s="1"/>
</calcChain>
</file>

<file path=xl/sharedStrings.xml><?xml version="1.0" encoding="utf-8"?>
<sst xmlns="http://schemas.openxmlformats.org/spreadsheetml/2006/main" count="54" uniqueCount="33">
  <si>
    <t>СПРАВКА</t>
  </si>
  <si>
    <t>№</t>
  </si>
  <si>
    <t>АБП/ОП</t>
  </si>
  <si>
    <t>за прогнозните количества по автомагистрални бази за поддържане и опорни пунктове</t>
  </si>
  <si>
    <t>8/8/220</t>
  </si>
  <si>
    <t>12/12/240</t>
  </si>
  <si>
    <t>Прогнозни количества за 12 месеца /бр./</t>
  </si>
  <si>
    <t>АБП "Елешница"</t>
  </si>
  <si>
    <t>ОП "Ябланица"</t>
  </si>
  <si>
    <t>АБП "Ихтиман"</t>
  </si>
  <si>
    <t>АБП "Калугерово"</t>
  </si>
  <si>
    <t>ОП "Пловдив"</t>
  </si>
  <si>
    <t>ОП "Чирпан"</t>
  </si>
  <si>
    <t>ОП "Бургас"</t>
  </si>
  <si>
    <t>АБП "Перник"</t>
  </si>
  <si>
    <t>ОБЩО:</t>
  </si>
  <si>
    <t>РЕЗЕРВ</t>
  </si>
  <si>
    <t>ВСИЧКО:</t>
  </si>
  <si>
    <t>КОЛИЧЕСТВЕНА  СМЕТКА</t>
  </si>
  <si>
    <t>"Доставка  на носещи и междинни  стоманобетонови колове за изпълнение  и ремонт на оградна мрежа"</t>
  </si>
  <si>
    <t>Наименование</t>
  </si>
  <si>
    <t>Спецификация</t>
  </si>
  <si>
    <t>Количество /бр./</t>
  </si>
  <si>
    <t>Междинни стоманобетонови колове</t>
  </si>
  <si>
    <t>Носещи стоманобетонови колове</t>
  </si>
  <si>
    <t>12 см х12 см / h=240 см</t>
  </si>
  <si>
    <t>8 см х 8 см                 / h=220 см</t>
  </si>
  <si>
    <t>Съставил:</t>
  </si>
  <si>
    <t xml:space="preserve">           /инж.Т.Милева/</t>
  </si>
  <si>
    <t>Приложение № 3</t>
  </si>
  <si>
    <t>Приложение № 2</t>
  </si>
  <si>
    <t>12 см х12 см /          h=240 см</t>
  </si>
  <si>
    <t>Прогнозни количества за 3 години /бр./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</si>
</sst>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DBD1-D112-4A28-82A3-D677CD8E0782}">
  <sheetPr>
    <pageSetUpPr fitToPage="1"/>
  </sheetPr>
  <dimension ref="A1:D15"/>
  <sheetViews>
    <sheetView tabSelected="1" view="pageBreakPreview" zoomScaleNormal="100" zoomScaleSheetLayoutView="100" workbookViewId="0">
      <selection activeCell="A5" sqref="A5:D5"/>
    </sheetView>
  </sheetViews>
  <sheetFormatPr defaultColWidth="8.85546875" defaultRowHeight="15.75" x14ac:dyDescent="0.25"/>
  <cols>
    <col min="1" max="1" width="8.85546875" style="1"/>
    <col min="2" max="2" width="36.28515625" style="1" customWidth="1"/>
    <col min="3" max="4" width="20" style="1" customWidth="1"/>
    <col min="5" max="16384" width="8.85546875" style="1"/>
  </cols>
  <sheetData>
    <row r="1" spans="1:4" x14ac:dyDescent="0.25">
      <c r="D1" s="22" t="s">
        <v>30</v>
      </c>
    </row>
    <row r="4" spans="1:4" x14ac:dyDescent="0.25">
      <c r="A4" s="25" t="s">
        <v>0</v>
      </c>
      <c r="B4" s="25"/>
      <c r="C4" s="25"/>
      <c r="D4" s="25"/>
    </row>
    <row r="5" spans="1:4" x14ac:dyDescent="0.25">
      <c r="A5" s="26" t="s">
        <v>3</v>
      </c>
      <c r="B5" s="26"/>
      <c r="C5" s="26"/>
      <c r="D5" s="26"/>
    </row>
    <row r="6" spans="1:4" x14ac:dyDescent="0.25">
      <c r="A6" s="5"/>
      <c r="B6" s="5"/>
      <c r="C6" s="5"/>
      <c r="D6" s="5"/>
    </row>
    <row r="7" spans="1:4" x14ac:dyDescent="0.25">
      <c r="A7" s="5"/>
      <c r="B7" s="5"/>
      <c r="C7" s="5"/>
      <c r="D7" s="5"/>
    </row>
    <row r="9" spans="1:4" x14ac:dyDescent="0.25">
      <c r="A9" s="27" t="s">
        <v>1</v>
      </c>
      <c r="B9" s="27" t="s">
        <v>2</v>
      </c>
      <c r="C9" s="28" t="s">
        <v>32</v>
      </c>
      <c r="D9" s="29"/>
    </row>
    <row r="10" spans="1:4" x14ac:dyDescent="0.25">
      <c r="A10" s="27"/>
      <c r="B10" s="27"/>
      <c r="C10" s="4" t="s">
        <v>4</v>
      </c>
      <c r="D10" s="4" t="s">
        <v>5</v>
      </c>
    </row>
    <row r="11" spans="1:4" x14ac:dyDescent="0.25">
      <c r="A11" s="4">
        <v>1</v>
      </c>
      <c r="B11" s="3" t="s">
        <v>7</v>
      </c>
      <c r="C11" s="20">
        <v>2500</v>
      </c>
      <c r="D11" s="3"/>
    </row>
    <row r="12" spans="1:4" x14ac:dyDescent="0.25">
      <c r="A12" s="4">
        <v>3</v>
      </c>
      <c r="B12" s="3" t="s">
        <v>9</v>
      </c>
      <c r="C12" s="20">
        <v>2500</v>
      </c>
      <c r="D12" s="3"/>
    </row>
    <row r="13" spans="1:4" x14ac:dyDescent="0.25">
      <c r="A13" s="4">
        <v>4</v>
      </c>
      <c r="B13" s="3" t="s">
        <v>10</v>
      </c>
      <c r="C13" s="20">
        <v>2500</v>
      </c>
      <c r="D13" s="4">
        <v>100</v>
      </c>
    </row>
    <row r="14" spans="1:4" x14ac:dyDescent="0.25">
      <c r="A14" s="4">
        <v>8</v>
      </c>
      <c r="B14" s="3" t="s">
        <v>14</v>
      </c>
      <c r="C14" s="20">
        <v>2500</v>
      </c>
      <c r="D14" s="4"/>
    </row>
    <row r="15" spans="1:4" x14ac:dyDescent="0.25">
      <c r="A15" s="3"/>
      <c r="B15" s="8" t="s">
        <v>15</v>
      </c>
      <c r="C15" s="21">
        <f>SUM(C11:C14)</f>
        <v>10000</v>
      </c>
      <c r="D15" s="8">
        <f>SUM(D11:D14)</f>
        <v>100</v>
      </c>
    </row>
  </sheetData>
  <mergeCells count="5">
    <mergeCell ref="A4:D4"/>
    <mergeCell ref="A5:D5"/>
    <mergeCell ref="A9:A10"/>
    <mergeCell ref="B9:B10"/>
    <mergeCell ref="C9:D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5D2-2452-4995-A77C-D2412E27B256}">
  <dimension ref="A1:H19"/>
  <sheetViews>
    <sheetView topLeftCell="A8" workbookViewId="0">
      <selection activeCell="E19" sqref="E19"/>
    </sheetView>
  </sheetViews>
  <sheetFormatPr defaultColWidth="8.85546875" defaultRowHeight="15.75" x14ac:dyDescent="0.25"/>
  <cols>
    <col min="1" max="1" width="8.85546875" style="1"/>
    <col min="2" max="2" width="36.28515625" style="1" customWidth="1"/>
    <col min="3" max="4" width="20" style="1" customWidth="1"/>
    <col min="5" max="5" width="8.85546875" style="1"/>
    <col min="6" max="6" width="11.5703125" style="1" customWidth="1"/>
    <col min="7" max="7" width="16" style="1" customWidth="1"/>
    <col min="8" max="16384" width="8.85546875" style="1"/>
  </cols>
  <sheetData>
    <row r="1" spans="1:8" x14ac:dyDescent="0.25">
      <c r="D1" s="22" t="s">
        <v>29</v>
      </c>
    </row>
    <row r="2" spans="1:8" x14ac:dyDescent="0.25">
      <c r="D2" s="22"/>
    </row>
    <row r="3" spans="1:8" x14ac:dyDescent="0.25">
      <c r="D3" s="22"/>
    </row>
    <row r="5" spans="1:8" x14ac:dyDescent="0.25">
      <c r="A5" s="25" t="s">
        <v>18</v>
      </c>
      <c r="B5" s="25"/>
      <c r="C5" s="25"/>
      <c r="D5" s="25"/>
    </row>
    <row r="6" spans="1:8" ht="40.9" customHeight="1" x14ac:dyDescent="0.25">
      <c r="A6" s="30" t="s">
        <v>19</v>
      </c>
      <c r="B6" s="30"/>
      <c r="C6" s="30"/>
      <c r="D6" s="30"/>
    </row>
    <row r="7" spans="1:8" x14ac:dyDescent="0.25">
      <c r="A7" s="9"/>
      <c r="B7" s="9"/>
      <c r="C7" s="9"/>
      <c r="D7" s="9"/>
    </row>
    <row r="8" spans="1:8" x14ac:dyDescent="0.25">
      <c r="A8" s="9"/>
      <c r="B8" s="9"/>
      <c r="C8" s="9"/>
      <c r="D8" s="9"/>
    </row>
    <row r="10" spans="1:8" ht="27.6" customHeight="1" x14ac:dyDescent="0.25">
      <c r="A10" s="23" t="s">
        <v>1</v>
      </c>
      <c r="B10" s="23" t="s">
        <v>20</v>
      </c>
      <c r="C10" s="24" t="s">
        <v>21</v>
      </c>
      <c r="D10" s="23" t="s">
        <v>22</v>
      </c>
    </row>
    <row r="11" spans="1:8" ht="31.5" x14ac:dyDescent="0.25">
      <c r="A11" s="2">
        <v>1</v>
      </c>
      <c r="B11" s="14" t="s">
        <v>24</v>
      </c>
      <c r="C11" s="13" t="s">
        <v>31</v>
      </c>
      <c r="D11" s="15">
        <f>'Лист1 (3)'!D15</f>
        <v>100</v>
      </c>
      <c r="E11" s="16">
        <f>17.54*1.17</f>
        <v>20.521799999999999</v>
      </c>
      <c r="F11" s="16">
        <f>D11*E11</f>
        <v>2052.1799999999998</v>
      </c>
      <c r="G11" s="18">
        <f>F11*1.2</f>
        <v>2462.6159999999995</v>
      </c>
    </row>
    <row r="12" spans="1:8" ht="31.5" x14ac:dyDescent="0.25">
      <c r="A12" s="2">
        <v>2</v>
      </c>
      <c r="B12" s="19" t="s">
        <v>23</v>
      </c>
      <c r="C12" s="13" t="s">
        <v>26</v>
      </c>
      <c r="D12" s="15">
        <f>'Лист1 (3)'!C15</f>
        <v>10000</v>
      </c>
      <c r="E12" s="1">
        <v>16.05</v>
      </c>
      <c r="F12" s="18">
        <f>D12*E12</f>
        <v>160500</v>
      </c>
      <c r="G12" s="18">
        <f>F12*1.2</f>
        <v>192600</v>
      </c>
      <c r="H12" s="1">
        <f>17.54/14.97</f>
        <v>1.1716766867067467</v>
      </c>
    </row>
    <row r="13" spans="1:8" x14ac:dyDescent="0.25">
      <c r="G13" s="18">
        <f>SUM(G11:G12)</f>
        <v>195062.61600000001</v>
      </c>
    </row>
    <row r="14" spans="1:8" x14ac:dyDescent="0.25">
      <c r="E14" s="1">
        <v>10000</v>
      </c>
      <c r="F14" s="1">
        <f>E14*E12</f>
        <v>160500</v>
      </c>
    </row>
    <row r="18" spans="3:3" x14ac:dyDescent="0.25">
      <c r="C18" s="1" t="s">
        <v>27</v>
      </c>
    </row>
    <row r="19" spans="3:3" x14ac:dyDescent="0.25">
      <c r="C19" s="1" t="s">
        <v>28</v>
      </c>
    </row>
  </sheetData>
  <mergeCells count="2"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view="pageBreakPreview" zoomScale="60" zoomScaleNormal="100" workbookViewId="0">
      <selection activeCell="G7" sqref="G7"/>
    </sheetView>
  </sheetViews>
  <sheetFormatPr defaultColWidth="8.85546875" defaultRowHeight="15.75" x14ac:dyDescent="0.25"/>
  <cols>
    <col min="1" max="1" width="8.85546875" style="1"/>
    <col min="2" max="2" width="36.28515625" style="1" customWidth="1"/>
    <col min="3" max="4" width="20" style="1" customWidth="1"/>
    <col min="5" max="16384" width="8.85546875" style="1"/>
  </cols>
  <sheetData>
    <row r="2" spans="1:5" x14ac:dyDescent="0.25">
      <c r="A2" s="25" t="s">
        <v>0</v>
      </c>
      <c r="B2" s="25"/>
      <c r="C2" s="25"/>
      <c r="D2" s="25"/>
    </row>
    <row r="3" spans="1:5" x14ac:dyDescent="0.25">
      <c r="A3" s="26" t="s">
        <v>3</v>
      </c>
      <c r="B3" s="26"/>
      <c r="C3" s="26"/>
      <c r="D3" s="26"/>
    </row>
    <row r="5" spans="1:5" x14ac:dyDescent="0.25">
      <c r="A5" s="27" t="s">
        <v>1</v>
      </c>
      <c r="B5" s="27" t="s">
        <v>2</v>
      </c>
      <c r="C5" s="28" t="s">
        <v>6</v>
      </c>
      <c r="D5" s="29"/>
    </row>
    <row r="6" spans="1:5" x14ac:dyDescent="0.25">
      <c r="A6" s="27"/>
      <c r="B6" s="27"/>
      <c r="C6" s="4" t="s">
        <v>4</v>
      </c>
      <c r="D6" s="4" t="s">
        <v>5</v>
      </c>
    </row>
    <row r="7" spans="1:5" x14ac:dyDescent="0.25">
      <c r="A7" s="4">
        <v>1</v>
      </c>
      <c r="B7" s="3" t="s">
        <v>7</v>
      </c>
      <c r="C7" s="4">
        <v>1000</v>
      </c>
      <c r="D7" s="3"/>
    </row>
    <row r="8" spans="1:5" x14ac:dyDescent="0.25">
      <c r="A8" s="4">
        <v>2</v>
      </c>
      <c r="B8" s="3" t="s">
        <v>8</v>
      </c>
      <c r="C8" s="4">
        <v>160</v>
      </c>
      <c r="D8" s="3"/>
    </row>
    <row r="9" spans="1:5" x14ac:dyDescent="0.25">
      <c r="A9" s="4">
        <v>3</v>
      </c>
      <c r="B9" s="3" t="s">
        <v>9</v>
      </c>
      <c r="C9" s="4">
        <v>1000</v>
      </c>
      <c r="D9" s="3"/>
    </row>
    <row r="10" spans="1:5" x14ac:dyDescent="0.25">
      <c r="A10" s="4">
        <v>4</v>
      </c>
      <c r="B10" s="3" t="s">
        <v>10</v>
      </c>
      <c r="C10" s="4">
        <v>253</v>
      </c>
      <c r="D10" s="4">
        <v>35</v>
      </c>
    </row>
    <row r="11" spans="1:5" x14ac:dyDescent="0.25">
      <c r="A11" s="4">
        <v>5</v>
      </c>
      <c r="B11" s="3" t="s">
        <v>11</v>
      </c>
      <c r="D11" s="3"/>
      <c r="E11" s="4">
        <v>240</v>
      </c>
    </row>
    <row r="12" spans="1:5" x14ac:dyDescent="0.25">
      <c r="A12" s="4">
        <v>6</v>
      </c>
      <c r="B12" s="3" t="s">
        <v>12</v>
      </c>
      <c r="D12" s="3"/>
      <c r="E12" s="4">
        <v>240</v>
      </c>
    </row>
    <row r="13" spans="1:5" x14ac:dyDescent="0.25">
      <c r="A13" s="4">
        <v>7</v>
      </c>
      <c r="B13" s="3" t="s">
        <v>13</v>
      </c>
      <c r="D13" s="3"/>
      <c r="E13" s="4">
        <v>20</v>
      </c>
    </row>
    <row r="14" spans="1:5" x14ac:dyDescent="0.25">
      <c r="A14" s="4">
        <v>8</v>
      </c>
      <c r="B14" s="3" t="s">
        <v>14</v>
      </c>
      <c r="C14" s="4">
        <v>210</v>
      </c>
      <c r="D14" s="4">
        <v>15</v>
      </c>
    </row>
    <row r="15" spans="1:5" x14ac:dyDescent="0.25">
      <c r="A15" s="3"/>
      <c r="B15" s="8" t="s">
        <v>15</v>
      </c>
      <c r="C15" s="8">
        <f>SUM(C7:C14)</f>
        <v>2623</v>
      </c>
      <c r="D15" s="8">
        <f>SUM(D7:D14)</f>
        <v>50</v>
      </c>
    </row>
    <row r="16" spans="1:5" x14ac:dyDescent="0.25">
      <c r="A16" s="3"/>
      <c r="B16" s="4" t="s">
        <v>16</v>
      </c>
      <c r="C16" s="6">
        <f>C15*0.1</f>
        <v>262.3</v>
      </c>
      <c r="D16" s="3"/>
    </row>
    <row r="17" spans="1:4" x14ac:dyDescent="0.25">
      <c r="A17" s="3"/>
      <c r="B17" s="8" t="s">
        <v>17</v>
      </c>
      <c r="C17" s="7">
        <f>C15+C16</f>
        <v>2885.3</v>
      </c>
      <c r="D17" s="8">
        <f>D15</f>
        <v>50</v>
      </c>
    </row>
  </sheetData>
  <mergeCells count="5">
    <mergeCell ref="B5:B6"/>
    <mergeCell ref="A5:A6"/>
    <mergeCell ref="A2:D2"/>
    <mergeCell ref="A3:D3"/>
    <mergeCell ref="C5:D5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7A1-5D1A-45BF-A6DC-B0A5CF9C3C58}">
  <dimension ref="A2:G10"/>
  <sheetViews>
    <sheetView topLeftCell="A3" workbookViewId="0">
      <selection activeCell="D15" sqref="D15"/>
    </sheetView>
  </sheetViews>
  <sheetFormatPr defaultColWidth="8.85546875" defaultRowHeight="15.75" x14ac:dyDescent="0.25"/>
  <cols>
    <col min="1" max="1" width="8.85546875" style="1"/>
    <col min="2" max="2" width="36.28515625" style="1" customWidth="1"/>
    <col min="3" max="4" width="20" style="1" customWidth="1"/>
    <col min="5" max="5" width="8.85546875" style="1"/>
    <col min="6" max="6" width="11.5703125" style="1" customWidth="1"/>
    <col min="7" max="7" width="10.28515625" style="1" customWidth="1"/>
    <col min="8" max="16384" width="8.85546875" style="1"/>
  </cols>
  <sheetData>
    <row r="2" spans="1:7" x14ac:dyDescent="0.25">
      <c r="A2" s="25" t="s">
        <v>18</v>
      </c>
      <c r="B2" s="25"/>
      <c r="C2" s="25"/>
      <c r="D2" s="25"/>
    </row>
    <row r="3" spans="1:7" ht="40.9" customHeight="1" x14ac:dyDescent="0.25">
      <c r="A3" s="30" t="s">
        <v>19</v>
      </c>
      <c r="B3" s="30"/>
      <c r="C3" s="30"/>
      <c r="D3" s="30"/>
    </row>
    <row r="5" spans="1:7" x14ac:dyDescent="0.25">
      <c r="A5" s="11" t="s">
        <v>1</v>
      </c>
      <c r="B5" s="11" t="s">
        <v>20</v>
      </c>
      <c r="C5" s="12" t="s">
        <v>21</v>
      </c>
      <c r="D5" s="8" t="s">
        <v>22</v>
      </c>
    </row>
    <row r="6" spans="1:7" x14ac:dyDescent="0.25">
      <c r="A6" s="10"/>
      <c r="B6" s="10"/>
      <c r="C6" s="4"/>
      <c r="D6" s="4"/>
    </row>
    <row r="7" spans="1:7" ht="31.5" x14ac:dyDescent="0.25">
      <c r="A7" s="2">
        <v>1</v>
      </c>
      <c r="B7" s="14" t="s">
        <v>24</v>
      </c>
      <c r="C7" s="13" t="s">
        <v>25</v>
      </c>
      <c r="D7" s="15">
        <f>Лист1!D15</f>
        <v>50</v>
      </c>
      <c r="E7" s="1">
        <v>17.54</v>
      </c>
      <c r="F7" s="17">
        <f>D7*E7</f>
        <v>877</v>
      </c>
      <c r="G7" s="18">
        <f>F7*1.2</f>
        <v>1052.3999999999999</v>
      </c>
    </row>
    <row r="8" spans="1:7" ht="31.5" x14ac:dyDescent="0.25">
      <c r="A8" s="2">
        <v>2</v>
      </c>
      <c r="B8" s="19" t="s">
        <v>23</v>
      </c>
      <c r="C8" s="13" t="s">
        <v>26</v>
      </c>
      <c r="D8" s="15">
        <f>Лист1!C17</f>
        <v>2885.3</v>
      </c>
      <c r="E8" s="1">
        <v>16.05</v>
      </c>
      <c r="F8" s="18">
        <f>D8*E8</f>
        <v>46309.065000000002</v>
      </c>
      <c r="G8" s="18">
        <f>F8*1.2</f>
        <v>55570.878000000004</v>
      </c>
    </row>
    <row r="9" spans="1:7" x14ac:dyDescent="0.25">
      <c r="G9" s="18">
        <f>SUM(G7:G8)</f>
        <v>56623.278000000006</v>
      </c>
    </row>
    <row r="10" spans="1:7" x14ac:dyDescent="0.25">
      <c r="E10" s="1">
        <v>10000</v>
      </c>
      <c r="F10" s="1">
        <f>E10*E8</f>
        <v>160500</v>
      </c>
    </row>
  </sheetData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Лист1 (3)</vt:lpstr>
      <vt:lpstr>Лист1 (4)</vt:lpstr>
      <vt:lpstr>Лист1</vt:lpstr>
      <vt:lpstr>Лист1 (2)</vt:lpstr>
      <vt:lpstr>'Лист1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Mileva</dc:creator>
  <cp:lastModifiedBy>Bilyana Kazakova</cp:lastModifiedBy>
  <cp:lastPrinted>2025-03-27T11:45:58Z</cp:lastPrinted>
  <dcterms:created xsi:type="dcterms:W3CDTF">2015-06-05T18:19:34Z</dcterms:created>
  <dcterms:modified xsi:type="dcterms:W3CDTF">2025-03-27T13:11:19Z</dcterms:modified>
</cp:coreProperties>
</file>